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'Položky'!$A$1:$G$37</definedName>
    <definedName name="_xlnm.Print_Area" localSheetId="1">'Rekapitulace'!$A$1:$I$20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'Rekapitulace'!$H$20</definedName>
    <definedName name="VRNKc">'Rekapitulace'!$E$19</definedName>
    <definedName name="VRNnazev">'Rekapitulace'!$A$19</definedName>
    <definedName name="VRNproc">'Rekapitulace'!$F$19</definedName>
    <definedName name="VRNzakl">'Rekapitulace'!$G$19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<sst xmlns="http://schemas.openxmlformats.org/spreadsheetml/2006/main" count="172" uniqueCount="124">
  <si>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</si>
  <si>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</si>
  <si>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</si>
  <si>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</si>
  <si>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</si>
  <si>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</si>
  <si>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</si>
  <si>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</si>
  <si>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</si>
  <si>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</si>
  <si>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</si>
  <si>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</si>
  <si>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</si>
  <si>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</si>
  <si>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</si>
  <si>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</si>
  <si>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</si>
  <si>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</si>
  <si>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</si>
  <si>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</si>
  <si>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</si>
  <si>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</si>
  <si>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</si>
  <si>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</si>
  <si>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</si>
  <si>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</si>
  <si>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</si>
  <si>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</si>
  <si>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</si>
  <si>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</si>
  <si>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</si>
  <si>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</si>
  <si>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</si>
  <si>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</si>
  <si>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</si>
  <si>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</si>
  <si>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</si>
  <si>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</si>
  <si>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</si>
  <si>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</si>
  <si>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</si>
  <si>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</si>
  <si>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</si>
  <si>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</si>
  <si>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</si>
  <si>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</si>
  <si>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</si>
  <si>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</si>
  <si>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</si>
  <si>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</si>
  <si>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</si>
  <si>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</si>
  <si>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</si>
  <si>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</si>
  <si>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</si>
  <si>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</si>
  <si>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</si>
  <si>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</si>
  <si>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</si>
  <si>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</si>
  <si>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</si>
  <si>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</si>
  <si>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</si>
  <si>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</si>
  <si>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</si>
  <si>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</si>
  <si>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</si>
  <si>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</si>
  <si>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</si>
  <si>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Oprava chodníků u čp.105-107</t>
  </si>
  <si>
    <t>SO-01</t>
  </si>
  <si>
    <t>113 15-2111.R00</t>
  </si>
  <si>
    <t xml:space="preserve">Odstranění podkladu z kameniva těženého </t>
  </si>
  <si>
    <t>m3</t>
  </si>
  <si>
    <t>113 10-7125.R00</t>
  </si>
  <si>
    <t>Odstranění podkladu pl. 200 m2,kam.drcené tl.50 cm (živice)</t>
  </si>
  <si>
    <t>m2</t>
  </si>
  <si>
    <t>181 10-1102.R00</t>
  </si>
  <si>
    <t xml:space="preserve">Úprava pláně v zářezech v hor. 1-4, se zhutněním </t>
  </si>
  <si>
    <t>113 20-2111.R00</t>
  </si>
  <si>
    <t xml:space="preserve">Vytrhání obrub z krajníků nebo obrubníků stojatých </t>
  </si>
  <si>
    <t>m</t>
  </si>
  <si>
    <t>162 60-1102.R14</t>
  </si>
  <si>
    <t xml:space="preserve">Vodorovné přemístění výkopku z hor.1-4 do 5000 m </t>
  </si>
  <si>
    <t>167 10-1101.R00</t>
  </si>
  <si>
    <t xml:space="preserve">Nakládání výkopku z hor.1-4 v množství do 100 m3 </t>
  </si>
  <si>
    <t>182 30-1121.R00</t>
  </si>
  <si>
    <t xml:space="preserve">Rozprostření ornice, svah, tl. do 10 cm, do 500 m2 </t>
  </si>
  <si>
    <t>5</t>
  </si>
  <si>
    <t>Komunikace</t>
  </si>
  <si>
    <t>592-45308</t>
  </si>
  <si>
    <t xml:space="preserve">Dlažba zámková přírodní  20x10x6 </t>
  </si>
  <si>
    <t>596 21-5021.R00</t>
  </si>
  <si>
    <t xml:space="preserve">Kladení zámkové dlažby tl. 6 cm do drtě tl. 4 cm </t>
  </si>
  <si>
    <t>00001R</t>
  </si>
  <si>
    <t xml:space="preserve">Skládkovné živice </t>
  </si>
  <si>
    <t>t</t>
  </si>
  <si>
    <t>564 81-1111.R00</t>
  </si>
  <si>
    <t xml:space="preserve">Podklad ze štěrkodrti po zhutnění tloušťky 5 cm </t>
  </si>
  <si>
    <t>564 73-1111.R00</t>
  </si>
  <si>
    <t xml:space="preserve">Podklad z kameniva drceného vel.32-63 mm,tl. 10 cm </t>
  </si>
  <si>
    <t>8</t>
  </si>
  <si>
    <t>Trubní vedení</t>
  </si>
  <si>
    <t>899 23-1111.R00</t>
  </si>
  <si>
    <t>Výšková úprava vstupu do 20 cm, zvýšení poklopu revizní šachty</t>
  </si>
  <si>
    <t>kus</t>
  </si>
  <si>
    <t>91</t>
  </si>
  <si>
    <t>Doplňující práce na komunikaci</t>
  </si>
  <si>
    <t>916 56-1111.RT2</t>
  </si>
  <si>
    <t>Osazení záhon.obrubníků do lože z B 12,5 s opěrou včetně obrubníku   50/5/20 cm</t>
  </si>
  <si>
    <t>97</t>
  </si>
  <si>
    <t>Prorážení otvorů</t>
  </si>
  <si>
    <t>979 08-4216.R00</t>
  </si>
  <si>
    <t xml:space="preserve">Vodorovná doprava vybour. hmot po suchu do 5 km </t>
  </si>
  <si>
    <t>99</t>
  </si>
  <si>
    <t>Staveništní přesun hmot</t>
  </si>
  <si>
    <t>998 22-3011.R00</t>
  </si>
  <si>
    <t xml:space="preserve">Přesun hmot, pozemní komunikace, kryt dlážděný </t>
  </si>
  <si>
    <t>M46</t>
  </si>
  <si>
    <t>Zemní práce při montážích</t>
  </si>
  <si>
    <t>460 03-0081.RT1</t>
  </si>
  <si>
    <t>Řezání spáry v asfaltu nebo betonu v tloušťce vrstvy do 5 cm</t>
  </si>
  <si>
    <t>Obec Bukovany</t>
  </si>
  <si>
    <r>
      <t>Jméno :</t>
    </r>
    <r>
      <rPr>
        <b/>
        <sz val="10"/>
        <rFont val="Arial CE"/>
        <family val="0"/>
      </rPr>
      <t>Obec Bukovany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</si>
</sst>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3">
      <selection activeCell="E11" sqref="E11:G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 t="s">
        <v>122</v>
      </c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123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1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> Oprava chodníků u čp.105-107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> SO-01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1</v>
      </c>
      <c r="B7" s="86" t="str">
        <f>Položky!C7</f>
        <v>Zemní práce</v>
      </c>
      <c r="C7" s="87"/>
      <c r="D7" s="88"/>
      <c r="E7" s="172">
        <f>Položky!BA15</f>
        <v>0</v>
      </c>
      <c r="F7" s="173">
        <f>Položky!BB15</f>
        <v>0</v>
      </c>
      <c r="G7" s="173">
        <f>Položky!BC15</f>
        <v>0</v>
      </c>
      <c r="H7" s="173">
        <f>Položky!BD15</f>
        <v>0</v>
      </c>
      <c r="I7" s="174">
        <f>Položky!BE15</f>
        <v>0</v>
      </c>
    </row>
    <row r="8" spans="1:9" s="11" customFormat="1" ht="12.75">
      <c r="A8" s="171" t="str">
        <f>Položky!B16</f>
        <v>5</v>
      </c>
      <c r="B8" s="86" t="str">
        <f>Položky!C16</f>
        <v>Komunikace</v>
      </c>
      <c r="C8" s="87"/>
      <c r="D8" s="88"/>
      <c r="E8" s="172">
        <f>Položky!BA22</f>
        <v>0</v>
      </c>
      <c r="F8" s="173">
        <f>Položky!BB22</f>
        <v>0</v>
      </c>
      <c r="G8" s="173">
        <f>Položky!BC22</f>
        <v>0</v>
      </c>
      <c r="H8" s="173">
        <f>Položky!BD22</f>
        <v>0</v>
      </c>
      <c r="I8" s="174">
        <f>Položky!BE22</f>
        <v>0</v>
      </c>
    </row>
    <row r="9" spans="1:9" s="11" customFormat="1" ht="12.75">
      <c r="A9" s="171" t="str">
        <f>Položky!B23</f>
        <v>8</v>
      </c>
      <c r="B9" s="86" t="str">
        <f>Položky!C23</f>
        <v>Trubní vedení</v>
      </c>
      <c r="C9" s="87"/>
      <c r="D9" s="88"/>
      <c r="E9" s="172">
        <f>Položky!BA25</f>
        <v>0</v>
      </c>
      <c r="F9" s="173">
        <f>Položky!BB25</f>
        <v>0</v>
      </c>
      <c r="G9" s="173">
        <f>Položky!BC25</f>
        <v>0</v>
      </c>
      <c r="H9" s="173">
        <f>Položky!BD25</f>
        <v>0</v>
      </c>
      <c r="I9" s="174">
        <f>Položky!BE25</f>
        <v>0</v>
      </c>
    </row>
    <row r="10" spans="1:9" s="11" customFormat="1" ht="12.75">
      <c r="A10" s="171" t="str">
        <f>Položky!B26</f>
        <v>91</v>
      </c>
      <c r="B10" s="86" t="str">
        <f>Položky!C26</f>
        <v>Doplňující práce na komunikaci</v>
      </c>
      <c r="C10" s="87"/>
      <c r="D10" s="88"/>
      <c r="E10" s="172">
        <f>Položky!BA28</f>
        <v>0</v>
      </c>
      <c r="F10" s="173">
        <f>Položky!BB28</f>
        <v>0</v>
      </c>
      <c r="G10" s="173">
        <f>Položky!BC28</f>
        <v>0</v>
      </c>
      <c r="H10" s="173">
        <f>Položky!BD28</f>
        <v>0</v>
      </c>
      <c r="I10" s="174">
        <f>Položky!BE28</f>
        <v>0</v>
      </c>
    </row>
    <row r="11" spans="1:9" s="11" customFormat="1" ht="12.75">
      <c r="A11" s="171" t="str">
        <f>Položky!B29</f>
        <v>97</v>
      </c>
      <c r="B11" s="86" t="str">
        <f>Položky!C29</f>
        <v>Prorážení otvorů</v>
      </c>
      <c r="C11" s="87"/>
      <c r="D11" s="88"/>
      <c r="E11" s="172">
        <f>Položky!BA31</f>
        <v>0</v>
      </c>
      <c r="F11" s="173">
        <f>Položky!BB31</f>
        <v>0</v>
      </c>
      <c r="G11" s="173">
        <f>Položky!BC31</f>
        <v>0</v>
      </c>
      <c r="H11" s="173">
        <f>Položky!BD31</f>
        <v>0</v>
      </c>
      <c r="I11" s="174">
        <f>Položky!BE31</f>
        <v>0</v>
      </c>
    </row>
    <row r="12" spans="1:9" s="11" customFormat="1" ht="12.75">
      <c r="A12" s="171" t="str">
        <f>Položky!B32</f>
        <v>99</v>
      </c>
      <c r="B12" s="86" t="str">
        <f>Položky!C32</f>
        <v>Staveništní přesun hmot</v>
      </c>
      <c r="C12" s="87"/>
      <c r="D12" s="88"/>
      <c r="E12" s="172">
        <f>Položky!BA34</f>
        <v>0</v>
      </c>
      <c r="F12" s="173">
        <f>Položky!BB34</f>
        <v>0</v>
      </c>
      <c r="G12" s="173">
        <f>Položky!BC34</f>
        <v>0</v>
      </c>
      <c r="H12" s="173">
        <f>Položky!BD34</f>
        <v>0</v>
      </c>
      <c r="I12" s="174">
        <f>Položky!BE34</f>
        <v>0</v>
      </c>
    </row>
    <row r="13" spans="1:9" s="11" customFormat="1" ht="13.5" thickBot="1">
      <c r="A13" s="171" t="str">
        <f>Položky!B35</f>
        <v>M46</v>
      </c>
      <c r="B13" s="86" t="str">
        <f>Položky!C35</f>
        <v>Zemní práce při montážích</v>
      </c>
      <c r="C13" s="87"/>
      <c r="D13" s="88"/>
      <c r="E13" s="172">
        <f>Položky!BA37</f>
        <v>0</v>
      </c>
      <c r="F13" s="173">
        <f>Položky!BB37</f>
        <v>0</v>
      </c>
      <c r="G13" s="173">
        <f>Položky!BC37</f>
        <v>0</v>
      </c>
      <c r="H13" s="173">
        <f>Položky!BD37</f>
        <v>0</v>
      </c>
      <c r="I13" s="174">
        <f>Položky!BE37</f>
        <v>0</v>
      </c>
    </row>
    <row r="14" spans="1:9" s="94" customFormat="1" ht="13.5" thickBot="1">
      <c r="A14" s="89"/>
      <c r="B14" s="81" t="s">
        <v>50</v>
      </c>
      <c r="C14" s="81"/>
      <c r="D14" s="90"/>
      <c r="E14" s="91">
        <f>SUM(E7:E13)</f>
        <v>0</v>
      </c>
      <c r="F14" s="92">
        <f>SUM(F7:F13)</f>
        <v>0</v>
      </c>
      <c r="G14" s="92">
        <f>SUM(G7:G13)</f>
        <v>0</v>
      </c>
      <c r="H14" s="92">
        <f>SUM(H7:H13)</f>
        <v>0</v>
      </c>
      <c r="I14" s="93">
        <f>SUM(I7:I13)</f>
        <v>0</v>
      </c>
    </row>
    <row r="15" spans="1:9" ht="12.75">
      <c r="A15" s="87"/>
      <c r="B15" s="87"/>
      <c r="C15" s="87"/>
      <c r="D15" s="87"/>
      <c r="E15" s="87"/>
      <c r="F15" s="87"/>
      <c r="G15" s="87"/>
      <c r="H15" s="87"/>
      <c r="I15" s="87"/>
    </row>
    <row r="16" spans="1:57" ht="19.5" customHeight="1">
      <c r="A16" s="95" t="s">
        <v>51</v>
      </c>
      <c r="B16" s="95"/>
      <c r="C16" s="95"/>
      <c r="D16" s="95"/>
      <c r="E16" s="95"/>
      <c r="F16" s="95"/>
      <c r="G16" s="96"/>
      <c r="H16" s="95"/>
      <c r="I16" s="95"/>
      <c r="BA16" s="30"/>
      <c r="BB16" s="30"/>
      <c r="BC16" s="30"/>
      <c r="BD16" s="30"/>
      <c r="BE16" s="30"/>
    </row>
    <row r="17" spans="1:9" ht="13.5" thickBot="1">
      <c r="A17" s="97"/>
      <c r="B17" s="97"/>
      <c r="C17" s="97"/>
      <c r="D17" s="97"/>
      <c r="E17" s="97"/>
      <c r="F17" s="97"/>
      <c r="G17" s="97"/>
      <c r="H17" s="97"/>
      <c r="I17" s="97"/>
    </row>
    <row r="18" spans="1:9" ht="12.75">
      <c r="A18" s="98" t="s">
        <v>52</v>
      </c>
      <c r="B18" s="99"/>
      <c r="C18" s="99"/>
      <c r="D18" s="100"/>
      <c r="E18" s="101" t="s">
        <v>53</v>
      </c>
      <c r="F18" s="102" t="s">
        <v>54</v>
      </c>
      <c r="G18" s="103" t="s">
        <v>55</v>
      </c>
      <c r="H18" s="104"/>
      <c r="I18" s="105" t="s">
        <v>53</v>
      </c>
    </row>
    <row r="19" spans="1:53" ht="12.75">
      <c r="A19" s="106"/>
      <c r="B19" s="107"/>
      <c r="C19" s="107"/>
      <c r="D19" s="108"/>
      <c r="E19" s="109"/>
      <c r="F19" s="110"/>
      <c r="G19" s="111">
        <f>CHOOSE(BA19+1,HSV+PSV,HSV+PSV+Mont,HSV+PSV+Dodavka+Mont,HSV,PSV,Mont,Dodavka,Mont+Dodavka,0)</f>
        <v>0</v>
      </c>
      <c r="H19" s="112"/>
      <c r="I19" s="113">
        <f>E19+F19*G19/100</f>
        <v>0</v>
      </c>
      <c r="BA19">
        <v>8</v>
      </c>
    </row>
    <row r="20" spans="1:9" ht="13.5" thickBot="1">
      <c r="A20" s="114"/>
      <c r="B20" s="115" t="s">
        <v>56</v>
      </c>
      <c r="C20" s="116"/>
      <c r="D20" s="117"/>
      <c r="E20" s="118"/>
      <c r="F20" s="119"/>
      <c r="G20" s="119"/>
      <c r="H20" s="188">
        <f>SUM(H19:H19)</f>
        <v>0</v>
      </c>
      <c r="I20" s="189"/>
    </row>
    <row r="21" spans="1:9" ht="12.75">
      <c r="A21" s="97"/>
      <c r="B21" s="97"/>
      <c r="C21" s="97"/>
      <c r="D21" s="97"/>
      <c r="E21" s="97"/>
      <c r="F21" s="97"/>
      <c r="G21" s="97"/>
      <c r="H21" s="97"/>
      <c r="I21" s="97"/>
    </row>
    <row r="22" spans="2:9" ht="12.75">
      <c r="B22" s="94"/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</sheetData>
  <sheetProtection/>
  <mergeCells count="4">
    <mergeCell ref="A1:B1"/>
    <mergeCell ref="A2:B2"/>
    <mergeCell ref="G2:I2"/>
    <mergeCell ref="H20:I2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0"/>
  <sheetViews>
    <sheetView showGridLines="0" showZeros="0" zoomScalePageLayoutView="0" workbookViewId="0" topLeftCell="A1">
      <selection activeCell="A37" sqref="A37:IV39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> Oprava chodníků u čp.105-107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> SO-01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35.862</v>
      </c>
      <c r="F8" s="155">
        <v>0</v>
      </c>
      <c r="G8" s="156">
        <f aca="true" t="shared" si="0" ref="G8:G14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aca="true" t="shared" si="1" ref="BA8:BA14">IF(AZ8=1,G8,0)</f>
        <v>0</v>
      </c>
      <c r="BB8" s="123">
        <f aca="true" t="shared" si="2" ref="BB8:BB14">IF(AZ8=2,G8,0)</f>
        <v>0</v>
      </c>
      <c r="BC8" s="123">
        <f aca="true" t="shared" si="3" ref="BC8:BC14">IF(AZ8=3,G8,0)</f>
        <v>0</v>
      </c>
      <c r="BD8" s="123">
        <f aca="true" t="shared" si="4" ref="BD8:BD14">IF(AZ8=4,G8,0)</f>
        <v>0</v>
      </c>
      <c r="BE8" s="123">
        <f aca="true" t="shared" si="5" ref="BE8:BE14">IF(AZ8=5,G8,0)</f>
        <v>0</v>
      </c>
      <c r="CZ8" s="123">
        <v>0</v>
      </c>
    </row>
    <row r="9" spans="1:104" ht="22.5">
      <c r="A9" s="151">
        <v>2</v>
      </c>
      <c r="B9" s="152" t="s">
        <v>74</v>
      </c>
      <c r="C9" s="153" t="s">
        <v>75</v>
      </c>
      <c r="D9" s="154" t="s">
        <v>76</v>
      </c>
      <c r="E9" s="155">
        <v>133.42</v>
      </c>
      <c r="F9" s="155">
        <v>0</v>
      </c>
      <c r="G9" s="156">
        <f t="shared" si="0"/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</v>
      </c>
    </row>
    <row r="10" spans="1:104" ht="12.75">
      <c r="A10" s="151">
        <v>3</v>
      </c>
      <c r="B10" s="152" t="s">
        <v>77</v>
      </c>
      <c r="C10" s="153" t="s">
        <v>78</v>
      </c>
      <c r="D10" s="154" t="s">
        <v>76</v>
      </c>
      <c r="E10" s="155">
        <v>165</v>
      </c>
      <c r="F10" s="155">
        <v>0</v>
      </c>
      <c r="G10" s="156">
        <f t="shared" si="0"/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</v>
      </c>
    </row>
    <row r="11" spans="1:104" ht="12.75">
      <c r="A11" s="151">
        <v>4</v>
      </c>
      <c r="B11" s="152" t="s">
        <v>79</v>
      </c>
      <c r="C11" s="153" t="s">
        <v>80</v>
      </c>
      <c r="D11" s="154" t="s">
        <v>81</v>
      </c>
      <c r="E11" s="155">
        <v>253.5</v>
      </c>
      <c r="F11" s="155">
        <v>0</v>
      </c>
      <c r="G11" s="156">
        <f t="shared" si="0"/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</v>
      </c>
    </row>
    <row r="12" spans="1:104" ht="12.75">
      <c r="A12" s="151">
        <v>5</v>
      </c>
      <c r="B12" s="152" t="s">
        <v>82</v>
      </c>
      <c r="C12" s="153" t="s">
        <v>83</v>
      </c>
      <c r="D12" s="154" t="s">
        <v>73</v>
      </c>
      <c r="E12" s="155">
        <v>43.644</v>
      </c>
      <c r="F12" s="155">
        <v>0</v>
      </c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04" ht="12.75">
      <c r="A13" s="151">
        <v>6</v>
      </c>
      <c r="B13" s="152" t="s">
        <v>84</v>
      </c>
      <c r="C13" s="153" t="s">
        <v>85</v>
      </c>
      <c r="D13" s="154" t="s">
        <v>73</v>
      </c>
      <c r="E13" s="155">
        <v>43.644</v>
      </c>
      <c r="F13" s="155">
        <v>0</v>
      </c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6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ht="12.75">
      <c r="A14" s="151">
        <v>7</v>
      </c>
      <c r="B14" s="152" t="s">
        <v>86</v>
      </c>
      <c r="C14" s="153" t="s">
        <v>87</v>
      </c>
      <c r="D14" s="154" t="s">
        <v>76</v>
      </c>
      <c r="E14" s="155">
        <v>77.82</v>
      </c>
      <c r="F14" s="155">
        <v>0</v>
      </c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7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57" ht="12.75">
      <c r="A15" s="157"/>
      <c r="B15" s="158" t="s">
        <v>68</v>
      </c>
      <c r="C15" s="159" t="str">
        <f>CONCATENATE(B7," ",C7)</f>
        <v>1 Zemní práce</v>
      </c>
      <c r="D15" s="157"/>
      <c r="E15" s="160"/>
      <c r="F15" s="160"/>
      <c r="G15" s="161">
        <f>SUM(G7:G14)</f>
        <v>0</v>
      </c>
      <c r="O15" s="150">
        <v>4</v>
      </c>
      <c r="BA15" s="162">
        <f>SUM(BA7:BA14)</f>
        <v>0</v>
      </c>
      <c r="BB15" s="162">
        <f>SUM(BB7:BB14)</f>
        <v>0</v>
      </c>
      <c r="BC15" s="162">
        <f>SUM(BC7:BC14)</f>
        <v>0</v>
      </c>
      <c r="BD15" s="162">
        <f>SUM(BD7:BD14)</f>
        <v>0</v>
      </c>
      <c r="BE15" s="162">
        <f>SUM(BE7:BE14)</f>
        <v>0</v>
      </c>
    </row>
    <row r="16" spans="1:15" ht="12.75">
      <c r="A16" s="143" t="s">
        <v>65</v>
      </c>
      <c r="B16" s="144" t="s">
        <v>88</v>
      </c>
      <c r="C16" s="145" t="s">
        <v>89</v>
      </c>
      <c r="D16" s="146"/>
      <c r="E16" s="147"/>
      <c r="F16" s="147"/>
      <c r="G16" s="148"/>
      <c r="H16" s="149"/>
      <c r="I16" s="149"/>
      <c r="O16" s="150">
        <v>1</v>
      </c>
    </row>
    <row r="17" spans="1:104" ht="12.75">
      <c r="A17" s="151">
        <v>8</v>
      </c>
      <c r="B17" s="152" t="s">
        <v>90</v>
      </c>
      <c r="C17" s="153" t="s">
        <v>91</v>
      </c>
      <c r="D17" s="154" t="s">
        <v>76</v>
      </c>
      <c r="E17" s="155">
        <v>174</v>
      </c>
      <c r="F17" s="155">
        <v>0</v>
      </c>
      <c r="G17" s="156">
        <f>E17*F17</f>
        <v>0</v>
      </c>
      <c r="O17" s="150">
        <v>2</v>
      </c>
      <c r="AA17" s="123">
        <v>12</v>
      </c>
      <c r="AB17" s="123">
        <v>1</v>
      </c>
      <c r="AC17" s="123">
        <v>8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0.131</v>
      </c>
    </row>
    <row r="18" spans="1:104" ht="12.75">
      <c r="A18" s="151">
        <v>9</v>
      </c>
      <c r="B18" s="152" t="s">
        <v>92</v>
      </c>
      <c r="C18" s="153" t="s">
        <v>93</v>
      </c>
      <c r="D18" s="154" t="s">
        <v>76</v>
      </c>
      <c r="E18" s="155">
        <v>165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9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0.0739</v>
      </c>
    </row>
    <row r="19" spans="1:104" ht="12.75">
      <c r="A19" s="151">
        <v>10</v>
      </c>
      <c r="B19" s="152" t="s">
        <v>94</v>
      </c>
      <c r="C19" s="153" t="s">
        <v>95</v>
      </c>
      <c r="D19" s="154" t="s">
        <v>96</v>
      </c>
      <c r="E19" s="155">
        <v>20.8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10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</v>
      </c>
    </row>
    <row r="20" spans="1:104" ht="12.75">
      <c r="A20" s="151">
        <v>11</v>
      </c>
      <c r="B20" s="152" t="s">
        <v>97</v>
      </c>
      <c r="C20" s="153" t="s">
        <v>98</v>
      </c>
      <c r="D20" s="154" t="s">
        <v>76</v>
      </c>
      <c r="E20" s="155">
        <v>165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11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0.0982</v>
      </c>
    </row>
    <row r="21" spans="1:104" ht="12.75">
      <c r="A21" s="151">
        <v>12</v>
      </c>
      <c r="B21" s="152" t="s">
        <v>99</v>
      </c>
      <c r="C21" s="153" t="s">
        <v>100</v>
      </c>
      <c r="D21" s="154" t="s">
        <v>76</v>
      </c>
      <c r="E21" s="155">
        <v>165</v>
      </c>
      <c r="F21" s="155">
        <v>0</v>
      </c>
      <c r="G21" s="156">
        <f>E21*F21</f>
        <v>0</v>
      </c>
      <c r="O21" s="150">
        <v>2</v>
      </c>
      <c r="AA21" s="123">
        <v>12</v>
      </c>
      <c r="AB21" s="123">
        <v>0</v>
      </c>
      <c r="AC21" s="123">
        <v>12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0.19695</v>
      </c>
    </row>
    <row r="22" spans="1:57" ht="12.75">
      <c r="A22" s="157"/>
      <c r="B22" s="158" t="s">
        <v>68</v>
      </c>
      <c r="C22" s="159" t="str">
        <f>CONCATENATE(B16," ",C16)</f>
        <v>5 Komunikace</v>
      </c>
      <c r="D22" s="157"/>
      <c r="E22" s="160"/>
      <c r="F22" s="160"/>
      <c r="G22" s="161">
        <f>SUM(G16:G21)</f>
        <v>0</v>
      </c>
      <c r="O22" s="150">
        <v>4</v>
      </c>
      <c r="BA22" s="162">
        <f>SUM(BA16:BA21)</f>
        <v>0</v>
      </c>
      <c r="BB22" s="162">
        <f>SUM(BB16:BB21)</f>
        <v>0</v>
      </c>
      <c r="BC22" s="162">
        <f>SUM(BC16:BC21)</f>
        <v>0</v>
      </c>
      <c r="BD22" s="162">
        <f>SUM(BD16:BD21)</f>
        <v>0</v>
      </c>
      <c r="BE22" s="162">
        <f>SUM(BE16:BE21)</f>
        <v>0</v>
      </c>
    </row>
    <row r="23" spans="1:15" ht="12.75">
      <c r="A23" s="143" t="s">
        <v>65</v>
      </c>
      <c r="B23" s="144" t="s">
        <v>101</v>
      </c>
      <c r="C23" s="145" t="s">
        <v>102</v>
      </c>
      <c r="D23" s="146"/>
      <c r="E23" s="147"/>
      <c r="F23" s="147"/>
      <c r="G23" s="148"/>
      <c r="H23" s="149"/>
      <c r="I23" s="149"/>
      <c r="O23" s="150">
        <v>1</v>
      </c>
    </row>
    <row r="24" spans="1:104" ht="22.5">
      <c r="A24" s="151">
        <v>13</v>
      </c>
      <c r="B24" s="152" t="s">
        <v>103</v>
      </c>
      <c r="C24" s="153" t="s">
        <v>104</v>
      </c>
      <c r="D24" s="154" t="s">
        <v>105</v>
      </c>
      <c r="E24" s="155">
        <v>1</v>
      </c>
      <c r="F24" s="155">
        <v>0</v>
      </c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13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0.43218</v>
      </c>
    </row>
    <row r="25" spans="1:57" ht="12.75">
      <c r="A25" s="157"/>
      <c r="B25" s="158" t="s">
        <v>68</v>
      </c>
      <c r="C25" s="159" t="str">
        <f>CONCATENATE(B23," ",C23)</f>
        <v>8 Trubní vedení</v>
      </c>
      <c r="D25" s="157"/>
      <c r="E25" s="160"/>
      <c r="F25" s="160"/>
      <c r="G25" s="161">
        <f>SUM(G23:G24)</f>
        <v>0</v>
      </c>
      <c r="O25" s="150">
        <v>4</v>
      </c>
      <c r="BA25" s="162">
        <f>SUM(BA23:BA24)</f>
        <v>0</v>
      </c>
      <c r="BB25" s="162">
        <f>SUM(BB23:BB24)</f>
        <v>0</v>
      </c>
      <c r="BC25" s="162">
        <f>SUM(BC23:BC24)</f>
        <v>0</v>
      </c>
      <c r="BD25" s="162">
        <f>SUM(BD23:BD24)</f>
        <v>0</v>
      </c>
      <c r="BE25" s="162">
        <f>SUM(BE23:BE24)</f>
        <v>0</v>
      </c>
    </row>
    <row r="26" spans="1:15" ht="12.75">
      <c r="A26" s="143" t="s">
        <v>65</v>
      </c>
      <c r="B26" s="144" t="s">
        <v>106</v>
      </c>
      <c r="C26" s="145" t="s">
        <v>107</v>
      </c>
      <c r="D26" s="146"/>
      <c r="E26" s="147"/>
      <c r="F26" s="147"/>
      <c r="G26" s="148"/>
      <c r="H26" s="149"/>
      <c r="I26" s="149"/>
      <c r="O26" s="150">
        <v>1</v>
      </c>
    </row>
    <row r="27" spans="1:104" ht="22.5">
      <c r="A27" s="151">
        <v>14</v>
      </c>
      <c r="B27" s="152" t="s">
        <v>108</v>
      </c>
      <c r="C27" s="153" t="s">
        <v>109</v>
      </c>
      <c r="D27" s="154" t="s">
        <v>81</v>
      </c>
      <c r="E27" s="155">
        <v>262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14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0.11171</v>
      </c>
    </row>
    <row r="28" spans="1:57" ht="12.75">
      <c r="A28" s="157"/>
      <c r="B28" s="158" t="s">
        <v>68</v>
      </c>
      <c r="C28" s="159" t="str">
        <f>CONCATENATE(B26," ",C26)</f>
        <v>91 Doplňující práce na komunikaci</v>
      </c>
      <c r="D28" s="157"/>
      <c r="E28" s="160"/>
      <c r="F28" s="160"/>
      <c r="G28" s="161">
        <f>SUM(G26:G27)</f>
        <v>0</v>
      </c>
      <c r="O28" s="150">
        <v>4</v>
      </c>
      <c r="BA28" s="162">
        <f>SUM(BA26:BA27)</f>
        <v>0</v>
      </c>
      <c r="BB28" s="162">
        <f>SUM(BB26:BB27)</f>
        <v>0</v>
      </c>
      <c r="BC28" s="162">
        <f>SUM(BC26:BC27)</f>
        <v>0</v>
      </c>
      <c r="BD28" s="162">
        <f>SUM(BD26:BD27)</f>
        <v>0</v>
      </c>
      <c r="BE28" s="162">
        <f>SUM(BE26:BE27)</f>
        <v>0</v>
      </c>
    </row>
    <row r="29" spans="1:15" ht="12.75">
      <c r="A29" s="143" t="s">
        <v>65</v>
      </c>
      <c r="B29" s="144" t="s">
        <v>110</v>
      </c>
      <c r="C29" s="145" t="s">
        <v>111</v>
      </c>
      <c r="D29" s="146"/>
      <c r="E29" s="147"/>
      <c r="F29" s="147"/>
      <c r="G29" s="148"/>
      <c r="H29" s="149"/>
      <c r="I29" s="149"/>
      <c r="O29" s="150">
        <v>1</v>
      </c>
    </row>
    <row r="30" spans="1:104" ht="12.75">
      <c r="A30" s="151">
        <v>15</v>
      </c>
      <c r="B30" s="152" t="s">
        <v>112</v>
      </c>
      <c r="C30" s="153" t="s">
        <v>113</v>
      </c>
      <c r="D30" s="154" t="s">
        <v>96</v>
      </c>
      <c r="E30" s="155">
        <v>20.8</v>
      </c>
      <c r="F30" s="155">
        <v>0</v>
      </c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15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57" ht="12.75">
      <c r="A31" s="157"/>
      <c r="B31" s="158" t="s">
        <v>68</v>
      </c>
      <c r="C31" s="159" t="str">
        <f>CONCATENATE(B29," ",C29)</f>
        <v>97 Prorážení otvorů</v>
      </c>
      <c r="D31" s="157"/>
      <c r="E31" s="160"/>
      <c r="F31" s="160"/>
      <c r="G31" s="161">
        <f>SUM(G29:G30)</f>
        <v>0</v>
      </c>
      <c r="O31" s="150">
        <v>4</v>
      </c>
      <c r="BA31" s="162">
        <f>SUM(BA29:BA30)</f>
        <v>0</v>
      </c>
      <c r="BB31" s="162">
        <f>SUM(BB29:BB30)</f>
        <v>0</v>
      </c>
      <c r="BC31" s="162">
        <f>SUM(BC29:BC30)</f>
        <v>0</v>
      </c>
      <c r="BD31" s="162">
        <f>SUM(BD29:BD30)</f>
        <v>0</v>
      </c>
      <c r="BE31" s="162">
        <f>SUM(BE29:BE30)</f>
        <v>0</v>
      </c>
    </row>
    <row r="32" spans="1:15" ht="12.75">
      <c r="A32" s="143" t="s">
        <v>65</v>
      </c>
      <c r="B32" s="144" t="s">
        <v>114</v>
      </c>
      <c r="C32" s="145" t="s">
        <v>115</v>
      </c>
      <c r="D32" s="146"/>
      <c r="E32" s="147"/>
      <c r="F32" s="147"/>
      <c r="G32" s="148"/>
      <c r="H32" s="149"/>
      <c r="I32" s="149"/>
      <c r="O32" s="150">
        <v>1</v>
      </c>
    </row>
    <row r="33" spans="1:104" ht="12.75">
      <c r="A33" s="151">
        <v>16</v>
      </c>
      <c r="B33" s="152" t="s">
        <v>116</v>
      </c>
      <c r="C33" s="153" t="s">
        <v>117</v>
      </c>
      <c r="D33" s="154" t="s">
        <v>96</v>
      </c>
      <c r="E33" s="155">
        <v>25.1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16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57" ht="12.75">
      <c r="A34" s="157"/>
      <c r="B34" s="158" t="s">
        <v>68</v>
      </c>
      <c r="C34" s="159" t="str">
        <f>CONCATENATE(B32," ",C32)</f>
        <v>99 Staveništní přesun hmot</v>
      </c>
      <c r="D34" s="157"/>
      <c r="E34" s="160"/>
      <c r="F34" s="160"/>
      <c r="G34" s="161">
        <f>SUM(G32:G33)</f>
        <v>0</v>
      </c>
      <c r="O34" s="150">
        <v>4</v>
      </c>
      <c r="BA34" s="162">
        <f>SUM(BA32:BA33)</f>
        <v>0</v>
      </c>
      <c r="BB34" s="162">
        <f>SUM(BB32:BB33)</f>
        <v>0</v>
      </c>
      <c r="BC34" s="162">
        <f>SUM(BC32:BC33)</f>
        <v>0</v>
      </c>
      <c r="BD34" s="162">
        <f>SUM(BD32:BD33)</f>
        <v>0</v>
      </c>
      <c r="BE34" s="162">
        <f>SUM(BE32:BE33)</f>
        <v>0</v>
      </c>
    </row>
    <row r="35" spans="1:15" ht="12.75">
      <c r="A35" s="143" t="s">
        <v>65</v>
      </c>
      <c r="B35" s="144" t="s">
        <v>118</v>
      </c>
      <c r="C35" s="145" t="s">
        <v>119</v>
      </c>
      <c r="D35" s="146"/>
      <c r="E35" s="147"/>
      <c r="F35" s="147"/>
      <c r="G35" s="148"/>
      <c r="H35" s="149"/>
      <c r="I35" s="149"/>
      <c r="O35" s="150">
        <v>1</v>
      </c>
    </row>
    <row r="36" spans="1:104" ht="22.5">
      <c r="A36" s="151">
        <v>17</v>
      </c>
      <c r="B36" s="152" t="s">
        <v>120</v>
      </c>
      <c r="C36" s="153" t="s">
        <v>121</v>
      </c>
      <c r="D36" s="154" t="s">
        <v>81</v>
      </c>
      <c r="E36" s="155">
        <v>3.6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17</v>
      </c>
      <c r="AZ36" s="123">
        <v>4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57" ht="12.75">
      <c r="A37" s="157"/>
      <c r="B37" s="158" t="s">
        <v>68</v>
      </c>
      <c r="C37" s="159" t="str">
        <f>CONCATENATE(B35," ",C35)</f>
        <v>M46 Zemní práce při montážích</v>
      </c>
      <c r="D37" s="157"/>
      <c r="E37" s="160"/>
      <c r="F37" s="160"/>
      <c r="G37" s="161">
        <f>SUM(G35:G36)</f>
        <v>0</v>
      </c>
      <c r="O37" s="150">
        <v>4</v>
      </c>
      <c r="BA37" s="162">
        <f>SUM(BA35:BA36)</f>
        <v>0</v>
      </c>
      <c r="BB37" s="162">
        <f>SUM(BB35:BB36)</f>
        <v>0</v>
      </c>
      <c r="BC37" s="162">
        <f>SUM(BC35:BC36)</f>
        <v>0</v>
      </c>
      <c r="BD37" s="162">
        <f>SUM(BD35:BD36)</f>
        <v>0</v>
      </c>
      <c r="BE37" s="162">
        <f>SUM(BE35:BE36)</f>
        <v>0</v>
      </c>
    </row>
    <row r="38" spans="1:7" ht="12.75">
      <c r="A38" s="124"/>
      <c r="B38" s="124"/>
      <c r="C38" s="124"/>
      <c r="D38" s="124"/>
      <c r="E38" s="124"/>
      <c r="F38" s="124"/>
      <c r="G38" s="124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spans="1:7" ht="12.75">
      <c r="A61" s="163"/>
      <c r="B61" s="163"/>
      <c r="C61" s="163"/>
      <c r="D61" s="163"/>
      <c r="E61" s="163"/>
      <c r="F61" s="163"/>
      <c r="G61" s="163"/>
    </row>
    <row r="62" spans="1:7" ht="12.75">
      <c r="A62" s="163"/>
      <c r="B62" s="163"/>
      <c r="C62" s="163"/>
      <c r="D62" s="163"/>
      <c r="E62" s="163"/>
      <c r="F62" s="163"/>
      <c r="G62" s="163"/>
    </row>
    <row r="63" spans="1:7" ht="12.75">
      <c r="A63" s="163"/>
      <c r="B63" s="163"/>
      <c r="C63" s="163"/>
      <c r="D63" s="163"/>
      <c r="E63" s="163"/>
      <c r="F63" s="163"/>
      <c r="G63" s="163"/>
    </row>
    <row r="64" spans="1:7" ht="12.75">
      <c r="A64" s="163"/>
      <c r="B64" s="163"/>
      <c r="C64" s="163"/>
      <c r="D64" s="163"/>
      <c r="E64" s="163"/>
      <c r="F64" s="163"/>
      <c r="G64" s="16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spans="1:2" ht="12.75">
      <c r="A96" s="164"/>
      <c r="B96" s="164"/>
    </row>
    <row r="97" spans="1:7" ht="12.75">
      <c r="A97" s="163"/>
      <c r="B97" s="163"/>
      <c r="C97" s="166"/>
      <c r="D97" s="166"/>
      <c r="E97" s="167"/>
      <c r="F97" s="166"/>
      <c r="G97" s="168"/>
    </row>
    <row r="98" spans="1:7" ht="12.75">
      <c r="A98" s="169"/>
      <c r="B98" s="169"/>
      <c r="C98" s="163"/>
      <c r="D98" s="163"/>
      <c r="E98" s="170"/>
      <c r="F98" s="163"/>
      <c r="G98" s="163"/>
    </row>
    <row r="99" spans="1:7" ht="12.75">
      <c r="A99" s="163"/>
      <c r="B99" s="163"/>
      <c r="C99" s="163"/>
      <c r="D99" s="163"/>
      <c r="E99" s="170"/>
      <c r="F99" s="163"/>
      <c r="G99" s="163"/>
    </row>
    <row r="100" spans="1:7" ht="12.75">
      <c r="A100" s="163"/>
      <c r="B100" s="163"/>
      <c r="C100" s="163"/>
      <c r="D100" s="163"/>
      <c r="E100" s="170"/>
      <c r="F100" s="163"/>
      <c r="G100" s="163"/>
    </row>
    <row r="101" spans="1:7" ht="12.75">
      <c r="A101" s="163"/>
      <c r="B101" s="163"/>
      <c r="C101" s="163"/>
      <c r="D101" s="163"/>
      <c r="E101" s="170"/>
      <c r="F101" s="163"/>
      <c r="G101" s="163"/>
    </row>
    <row r="102" spans="1:7" ht="12.75">
      <c r="A102" s="163"/>
      <c r="B102" s="163"/>
      <c r="C102" s="163"/>
      <c r="D102" s="163"/>
      <c r="E102" s="170"/>
      <c r="F102" s="163"/>
      <c r="G102" s="163"/>
    </row>
    <row r="103" spans="1:7" ht="12.75">
      <c r="A103" s="163"/>
      <c r="B103" s="163"/>
      <c r="C103" s="163"/>
      <c r="D103" s="163"/>
      <c r="E103" s="170"/>
      <c r="F103" s="163"/>
      <c r="G103" s="163"/>
    </row>
    <row r="104" spans="1:7" ht="12.75">
      <c r="A104" s="163"/>
      <c r="B104" s="163"/>
      <c r="C104" s="163"/>
      <c r="D104" s="163"/>
      <c r="E104" s="170"/>
      <c r="F104" s="163"/>
      <c r="G104" s="163"/>
    </row>
    <row r="105" spans="1:7" ht="12.75">
      <c r="A105" s="163"/>
      <c r="B105" s="163"/>
      <c r="C105" s="163"/>
      <c r="D105" s="163"/>
      <c r="E105" s="170"/>
      <c r="F105" s="163"/>
      <c r="G105" s="163"/>
    </row>
    <row r="106" spans="1:7" ht="12.75">
      <c r="A106" s="163"/>
      <c r="B106" s="163"/>
      <c r="C106" s="163"/>
      <c r="D106" s="163"/>
      <c r="E106" s="170"/>
      <c r="F106" s="163"/>
      <c r="G106" s="163"/>
    </row>
    <row r="107" spans="1:7" ht="12.75">
      <c r="A107" s="163"/>
      <c r="B107" s="163"/>
      <c r="C107" s="163"/>
      <c r="D107" s="163"/>
      <c r="E107" s="170"/>
      <c r="F107" s="163"/>
      <c r="G107" s="163"/>
    </row>
    <row r="108" spans="1:7" ht="12.75">
      <c r="A108" s="163"/>
      <c r="B108" s="163"/>
      <c r="C108" s="163"/>
      <c r="D108" s="163"/>
      <c r="E108" s="170"/>
      <c r="F108" s="163"/>
      <c r="G108" s="163"/>
    </row>
    <row r="109" spans="1:7" ht="12.75">
      <c r="A109" s="163"/>
      <c r="B109" s="163"/>
      <c r="C109" s="163"/>
      <c r="D109" s="163"/>
      <c r="E109" s="170"/>
      <c r="F109" s="163"/>
      <c r="G109" s="163"/>
    </row>
    <row r="110" spans="1:7" ht="12.75">
      <c r="A110" s="163"/>
      <c r="B110" s="163"/>
      <c r="C110" s="163"/>
      <c r="D110" s="163"/>
      <c r="E110" s="170"/>
      <c r="F110" s="163"/>
      <c r="G110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Horváth</dc:creator>
  <cp:keywords/>
  <dc:description/>
  <cp:lastModifiedBy>Gabriela - Bartošová</cp:lastModifiedBy>
  <dcterms:created xsi:type="dcterms:W3CDTF">2014-06-25T11:45:56Z</dcterms:created>
  <dcterms:modified xsi:type="dcterms:W3CDTF">2014-08-13T10:40:17Z</dcterms:modified>
  <cp:category/>
  <cp:version/>
  <cp:contentType/>
  <cp:contentStatus/>
</cp:coreProperties>
</file>